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5645" windowHeight="11970"/>
  </bookViews>
  <sheets>
    <sheet name="Sheet1" sheetId="1" r:id="rId1"/>
  </sheets>
  <definedNames>
    <definedName name="_xlnm._FilterDatabase" localSheetId="0" hidden="1">Sheet1!$A$3:$J$3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9" name="ID_814D350DBA354FB7AAD84DC9B255166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29410" y="24485600"/>
          <a:ext cx="972185" cy="1597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37EEB09AA4D84567A6EF43072F6EADC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153410" y="3949700"/>
          <a:ext cx="18288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4F71D9C0C33A417590558BDD8D07309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514600" y="297180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FC7647E41F9747E68A3EC7CFDB4387FD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514600" y="403860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8EDABD3955ED4FCB801A7ABA4AB77E3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514600" y="368300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49D89D89919B43D69038487F10F2EE1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514600" y="439420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3C05E522B5EF4B7B959145CDE87C123D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153410" y="6159500"/>
          <a:ext cx="12172950" cy="16230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FD26364667064E5F8A0AEC32822E104A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514600" y="125730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68ADC5E2C0A54FC3BD85FB7E02F4811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153410" y="6731000"/>
          <a:ext cx="29260800" cy="3886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648FBDCF3C2D4C12884899496A4D775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514600" y="613410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4574D04C00054ADCB22A62E9E616DD7F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514600" y="648970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<sst xmlns="http://schemas.openxmlformats.org/spreadsheetml/2006/main" count="171" uniqueCount="90">
  <si>
    <t>江苏师范大学泉山校区、云龙校区公寓电器、家具等设备拆除搬运服务报价表</t>
  </si>
  <si>
    <t>（项目编号：HQBZBXJ2026016）</t>
  </si>
  <si>
    <t>序号</t>
  </si>
  <si>
    <t>设备名称</t>
  </si>
  <si>
    <t>型号</t>
  </si>
  <si>
    <t>规格</t>
  </si>
  <si>
    <t>照片</t>
  </si>
  <si>
    <t>单位</t>
  </si>
  <si>
    <t>数量</t>
  </si>
  <si>
    <t>投标单价（元）</t>
  </si>
  <si>
    <t>合价（元）</t>
  </si>
  <si>
    <t>存放地</t>
  </si>
  <si>
    <t>备注</t>
  </si>
  <si>
    <t>电冰箱</t>
  </si>
  <si>
    <t>BC-50A</t>
  </si>
  <si>
    <t>*</t>
  </si>
  <si>
    <t>台</t>
  </si>
  <si>
    <t>泉山学宿13#楼125、123、217、119、121、117、210、211、213、215、216、221、422、222、223、224、311、312、313、314、315、316、424、318、319、321、322、323、324</t>
  </si>
  <si>
    <t>拆除拉运到指定位置分类摆放</t>
  </si>
  <si>
    <t>多威尔BC-50A</t>
  </si>
  <si>
    <t>泉山学宿13#楼 510、624、512、513、514、515、516、517、518、519、520、521、522、523、524、525、610、611、612、613、615、616、617、618、619、620、621、622、623、511、625、425、411、423、419、420、418、417、415、414、413、410</t>
  </si>
  <si>
    <t>美菱冰箱</t>
  </si>
  <si>
    <t>BC-50S</t>
  </si>
  <si>
    <t>泉山学宿13#楼412、614、421、310、317、214</t>
  </si>
  <si>
    <t>热水器</t>
  </si>
  <si>
    <t>海尔ES50H-QA(ME)</t>
  </si>
  <si>
    <t>泉山学宿13#楼 116、117、119、121、123、125、210、211、212、213、214、215、216、217、218、219、221、222、224、225、312、313、314、315、316、317、318、319、320、321、322、323、324、325</t>
  </si>
  <si>
    <t>海尔热水器</t>
  </si>
  <si>
    <t>ZS504-C1</t>
  </si>
  <si>
    <t>泉山学宿13#楼410、411、412、413、414、415、417、418、419、420、421、422、423、424、425、510、511、512、513、514、515、516、517、518、519、520、521、522、523、524、525、610、611、612、613、614、615、616、617、618、619、620、621、622、623、624、625</t>
  </si>
  <si>
    <t>阿里斯顿电淋浴器</t>
  </si>
  <si>
    <t>TB50M1.5</t>
  </si>
  <si>
    <t>泉山学宿13#楼311</t>
  </si>
  <si>
    <t>电热水器</t>
  </si>
  <si>
    <t>ES60H</t>
  </si>
  <si>
    <t>60升</t>
  </si>
  <si>
    <t>泉山学宿13#楼416</t>
  </si>
  <si>
    <t>ES60H-CQ</t>
  </si>
  <si>
    <t>泉山学宿13#楼220</t>
  </si>
  <si>
    <t>海尔全自动洗衣机</t>
  </si>
  <si>
    <t>XQB80-KM12688</t>
  </si>
  <si>
    <t>八公斤</t>
  </si>
  <si>
    <t>泉山学宿13#楼120</t>
  </si>
  <si>
    <t>抽油烟机</t>
  </si>
  <si>
    <t>cxw-200-65x6</t>
  </si>
  <si>
    <t>泉山学宿13#楼</t>
  </si>
  <si>
    <t>乐普斯252 SF9</t>
  </si>
  <si>
    <t>泉山学宿13#楼厨房</t>
  </si>
  <si>
    <t>LED屏</t>
  </si>
  <si>
    <t>3.7双彩</t>
  </si>
  <si>
    <t>各</t>
  </si>
  <si>
    <t>电子门锁</t>
  </si>
  <si>
    <t>无</t>
  </si>
  <si>
    <t>把</t>
  </si>
  <si>
    <t>泉山学生宿舍楼10#、11#楼1-6层01-25房间（10-110、10-112、10-114、11-110、11-112、11-114除外）</t>
  </si>
  <si>
    <t>床+床垫</t>
  </si>
  <si>
    <t>套</t>
  </si>
  <si>
    <t>泉山学宿13#楼410-425、510-525、610-625</t>
  </si>
  <si>
    <t>书柜+椅子</t>
  </si>
  <si>
    <t>柜子</t>
  </si>
  <si>
    <t>多功能学生床</t>
  </si>
  <si>
    <t>泉山学宿13#楼 111、117、119、121、123、125、210、211、212、213、214、215、216、217、218、219、220、221、222、223、224、225、310、311、312、313、314、315、316、317、318、319、320、321、322、323、324、325</t>
  </si>
  <si>
    <t>书桌及书架</t>
  </si>
  <si>
    <t>公寓家具(套)</t>
  </si>
  <si>
    <t>泉山学宿8＃</t>
  </si>
  <si>
    <t>木桌</t>
  </si>
  <si>
    <t>张</t>
  </si>
  <si>
    <t>泉山学宿8＃1、2、2单元入户门</t>
  </si>
  <si>
    <t>方太抽油烟机</t>
  </si>
  <si>
    <t>04410704 抽油烟机</t>
  </si>
  <si>
    <t>JCD7</t>
  </si>
  <si>
    <t>泉山学宿13#楼118厨房</t>
  </si>
  <si>
    <t>冰箱</t>
  </si>
  <si>
    <t>BCD-137TMPF</t>
  </si>
  <si>
    <t>137L</t>
  </si>
  <si>
    <t>泉山学宿13#楼 607、605、603、509、504、407、404、402、301、116、113、109、107、108、106、102、101</t>
  </si>
  <si>
    <t>2000W</t>
  </si>
  <si>
    <t>泉山学宿13#-121、614</t>
  </si>
  <si>
    <t>学生家具</t>
  </si>
  <si>
    <t>间</t>
  </si>
  <si>
    <t>云龙公寓1#楼</t>
  </si>
  <si>
    <t>每间含四人用上床下桌家具等物品，拆除拉运到指定位置分类摆放</t>
  </si>
  <si>
    <t>床</t>
  </si>
  <si>
    <t>每间含双人用上床一套、单人用下床2张，拆除拉运到指定位置分类摆放</t>
  </si>
  <si>
    <t>合计</t>
  </si>
  <si>
    <t>备注：投标总价超过最高限价的报价为无效报价。</t>
  </si>
  <si>
    <t>投标报价合计金额大写：</t>
  </si>
  <si>
    <t xml:space="preserve">投 标 人(加盖公章)： </t>
  </si>
  <si>
    <t>投标人代表签字：</t>
  </si>
  <si>
    <t>日         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</si>
</sst>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6"/>
      <color theme="1"/>
      <name val="方正大标宋简体"/>
      <charset val="134"/>
    </font>
    <font>
      <sz val="12"/>
      <color theme="1"/>
      <name val="宋体"/>
      <charset val="134"/>
    </font>
    <font>
      <sz val="10"/>
      <color theme="1"/>
      <name val="宋体"/>
      <charset val="134"/>
    </font>
    <font>
      <sz val="1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3" borderId="8" applyNumberFormat="0" applyAlignment="0" applyProtection="0">
      <alignment vertical="center"/>
    </xf>
    <xf numFmtId="0" fontId="15" fillId="4" borderId="9" applyNumberFormat="0" applyAlignment="0" applyProtection="0">
      <alignment vertical="center"/>
    </xf>
    <xf numFmtId="0" fontId="16" fillId="4" borderId="8" applyNumberFormat="0" applyAlignment="0" applyProtection="0">
      <alignment vertical="center"/>
    </xf>
    <xf numFmtId="0" fontId="17" fillId="5" borderId="10" applyNumberFormat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0" borderId="12" applyNumberFormat="0" applyFill="0" applyAlignment="0" applyProtection="0">
      <alignment vertical="center"/>
    </xf>
    <xf numFmtId="0" fontId="20" fillId="6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</cellStyleXfs>
  <cellXfs count="20">
    <xf numFmtId="0" fontId="0" fillId="0" borderId="0" xfId="0">
      <alignment vertical="center"/>
    </xf>
    <xf numFmtId="0" fontId="1" fillId="0" borderId="0" xfId="0" applyFont="1" applyAlignment="1">
      <alignment vertical="center" wrapText="1"/>
    </xf>
    <xf numFmtId="0" fontId="0" fillId="0" borderId="0" xfId="0" applyAlignment="1">
      <alignment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left" vertical="center" wrapText="1"/>
    </xf>
    <xf numFmtId="0" fontId="2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1" fontId="4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4" fontId="4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 wrapText="1"/>
    </xf>
    <xf numFmtId="4" fontId="4" fillId="0" borderId="1" xfId="0" applyNumberFormat="1" applyFont="1" applyFill="1" applyBorder="1" applyAlignment="1">
      <alignment horizontal="left" vertical="center" wrapText="1"/>
    </xf>
    <xf numFmtId="0" fontId="1" fillId="0" borderId="1" xfId="0" applyFont="1" applyBorder="1" applyAlignment="1">
      <alignment vertical="center" wrapText="1"/>
    </xf>
    <xf numFmtId="3" fontId="4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vertical="center" wrapText="1"/>
    </xf>
    <xf numFmtId="0" fontId="1" fillId="0" borderId="4" xfId="0" applyFont="1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9.png"/><Relationship Id="rId8" Type="http://schemas.openxmlformats.org/officeDocument/2006/relationships/image" Target="media/image18.png"/><Relationship Id="rId7" Type="http://schemas.openxmlformats.org/officeDocument/2006/relationships/image" Target="media/image17.png"/><Relationship Id="rId6" Type="http://schemas.openxmlformats.org/officeDocument/2006/relationships/image" Target="media/image16.png"/><Relationship Id="rId5" Type="http://schemas.openxmlformats.org/officeDocument/2006/relationships/image" Target="media/image15.png"/><Relationship Id="rId4" Type="http://schemas.openxmlformats.org/officeDocument/2006/relationships/image" Target="media/image14.png"/><Relationship Id="rId3" Type="http://schemas.openxmlformats.org/officeDocument/2006/relationships/image" Target="media/image13.png"/><Relationship Id="rId2" Type="http://schemas.openxmlformats.org/officeDocument/2006/relationships/image" Target="media/image12.png"/><Relationship Id="rId11" Type="http://schemas.openxmlformats.org/officeDocument/2006/relationships/image" Target="media/image21.png"/><Relationship Id="rId10" Type="http://schemas.openxmlformats.org/officeDocument/2006/relationships/image" Target="media/image20.png"/><Relationship Id="rId1" Type="http://schemas.openxmlformats.org/officeDocument/2006/relationships/image" Target="media/image1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8890</xdr:colOff>
      <xdr:row>27</xdr:row>
      <xdr:rowOff>9525</xdr:rowOff>
    </xdr:from>
    <xdr:to>
      <xdr:col>5</xdr:col>
      <xdr:colOff>24765</xdr:colOff>
      <xdr:row>27</xdr:row>
      <xdr:rowOff>1122045</xdr:rowOff>
    </xdr:to>
    <xdr:pic>
      <xdr:nvPicPr>
        <xdr:cNvPr id="2" name="图片 1" descr="87a4b11b026c5e33b368a19a7927bd9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66315" y="22894925"/>
          <a:ext cx="1482725" cy="1112520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28</xdr:row>
      <xdr:rowOff>25400</xdr:rowOff>
    </xdr:from>
    <xdr:to>
      <xdr:col>5</xdr:col>
      <xdr:colOff>19050</xdr:colOff>
      <xdr:row>28</xdr:row>
      <xdr:rowOff>1117600</xdr:rowOff>
    </xdr:to>
    <xdr:pic>
      <xdr:nvPicPr>
        <xdr:cNvPr id="3" name="图片 2" descr="239eb9423be7b0e0dd5b6dd5c9693f5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86000" y="24041100"/>
          <a:ext cx="1457325" cy="1092200"/>
        </a:xfrm>
        <a:prstGeom prst="rect">
          <a:avLst/>
        </a:prstGeom>
      </xdr:spPr>
    </xdr:pic>
    <xdr:clientData/>
  </xdr:twoCellAnchor>
  <xdr:twoCellAnchor editAs="oneCell">
    <xdr:from>
      <xdr:col>4</xdr:col>
      <xdr:colOff>305435</xdr:colOff>
      <xdr:row>5</xdr:row>
      <xdr:rowOff>107315</xdr:rowOff>
    </xdr:from>
    <xdr:to>
      <xdr:col>4</xdr:col>
      <xdr:colOff>1148715</xdr:colOff>
      <xdr:row>5</xdr:row>
      <xdr:rowOff>1140460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562860" y="3206115"/>
          <a:ext cx="843280" cy="103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48260</xdr:colOff>
      <xdr:row>6</xdr:row>
      <xdr:rowOff>74295</xdr:rowOff>
    </xdr:from>
    <xdr:to>
      <xdr:col>4</xdr:col>
      <xdr:colOff>1360170</xdr:colOff>
      <xdr:row>6</xdr:row>
      <xdr:rowOff>1103630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305685" y="4328795"/>
          <a:ext cx="131191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</xdr:colOff>
      <xdr:row>7</xdr:row>
      <xdr:rowOff>45085</xdr:rowOff>
    </xdr:from>
    <xdr:to>
      <xdr:col>4</xdr:col>
      <xdr:colOff>1453515</xdr:colOff>
      <xdr:row>7</xdr:row>
      <xdr:rowOff>955675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67585" y="5429885"/>
          <a:ext cx="144335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124460</xdr:colOff>
      <xdr:row>9</xdr:row>
      <xdr:rowOff>44450</xdr:rowOff>
    </xdr:from>
    <xdr:to>
      <xdr:col>4</xdr:col>
      <xdr:colOff>1396365</xdr:colOff>
      <xdr:row>9</xdr:row>
      <xdr:rowOff>962025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381885" y="8007350"/>
          <a:ext cx="127190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267335</xdr:colOff>
      <xdr:row>10</xdr:row>
      <xdr:rowOff>55880</xdr:rowOff>
    </xdr:from>
    <xdr:to>
      <xdr:col>4</xdr:col>
      <xdr:colOff>1034415</xdr:colOff>
      <xdr:row>10</xdr:row>
      <xdr:rowOff>972185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524760" y="9022080"/>
          <a:ext cx="76708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438785</xdr:colOff>
      <xdr:row>25</xdr:row>
      <xdr:rowOff>58420</xdr:rowOff>
    </xdr:from>
    <xdr:to>
      <xdr:col>4</xdr:col>
      <xdr:colOff>1017270</xdr:colOff>
      <xdr:row>25</xdr:row>
      <xdr:rowOff>863600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696210" y="21000720"/>
          <a:ext cx="578485" cy="805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295910</xdr:colOff>
      <xdr:row>15</xdr:row>
      <xdr:rowOff>53340</xdr:rowOff>
    </xdr:from>
    <xdr:to>
      <xdr:col>4</xdr:col>
      <xdr:colOff>1283335</xdr:colOff>
      <xdr:row>15</xdr:row>
      <xdr:rowOff>926465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553335" y="12969240"/>
          <a:ext cx="987425" cy="87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257810</xdr:colOff>
      <xdr:row>26</xdr:row>
      <xdr:rowOff>26035</xdr:rowOff>
    </xdr:from>
    <xdr:to>
      <xdr:col>4</xdr:col>
      <xdr:colOff>1114425</xdr:colOff>
      <xdr:row>26</xdr:row>
      <xdr:rowOff>1022350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515235" y="21844635"/>
          <a:ext cx="856615" cy="9963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6"/>
  <sheetViews>
    <sheetView tabSelected="1" workbookViewId="0">
      <pane ySplit="3" topLeftCell="A4" activePane="bottomLeft" state="frozen"/>
      <selection/>
      <selection pane="bottomLeft" activeCell="A1" sqref="A1:K1"/>
    </sheetView>
  </sheetViews>
  <sheetFormatPr defaultColWidth="13.25" defaultRowHeight="13.5"/>
  <cols>
    <col min="1" max="1" width="4" style="2" customWidth="1"/>
    <col min="2" max="2" width="8.625" style="2" customWidth="1"/>
    <col min="3" max="3" width="10.875" style="2" customWidth="1"/>
    <col min="4" max="4" width="6.125" style="2" customWidth="1"/>
    <col min="5" max="5" width="19.25" style="2" customWidth="1"/>
    <col min="6" max="6" width="6.5" style="2" customWidth="1"/>
    <col min="7" max="7" width="6.25" style="2" customWidth="1"/>
    <col min="8" max="8" width="12.75" style="2" customWidth="1"/>
    <col min="9" max="9" width="11.125" style="3" customWidth="1"/>
    <col min="10" max="10" width="31.5" style="4" customWidth="1"/>
    <col min="11" max="11" width="9" style="4" customWidth="1"/>
    <col min="12" max="16373" width="13.25" style="2" customWidth="1"/>
    <col min="16374" max="16384" width="13.25" style="2"/>
  </cols>
  <sheetData>
    <row r="1" ht="23" customHeight="1" spans="1:11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</row>
    <row r="2" ht="21" customHeight="1" spans="1:11">
      <c r="A2" s="6" t="s">
        <v>1</v>
      </c>
      <c r="B2" s="6"/>
      <c r="C2" s="6"/>
      <c r="D2" s="6"/>
      <c r="E2" s="6"/>
      <c r="F2" s="6"/>
      <c r="G2" s="6"/>
      <c r="H2" s="6"/>
      <c r="I2" s="6"/>
      <c r="J2" s="6"/>
      <c r="K2" s="6"/>
    </row>
    <row r="3" s="1" customFormat="1" ht="20" customHeight="1" spans="1:11">
      <c r="A3" s="7" t="s">
        <v>2</v>
      </c>
      <c r="B3" s="8" t="s">
        <v>3</v>
      </c>
      <c r="C3" s="8" t="s">
        <v>4</v>
      </c>
      <c r="D3" s="8" t="s">
        <v>5</v>
      </c>
      <c r="E3" s="8" t="s">
        <v>6</v>
      </c>
      <c r="F3" s="8" t="s">
        <v>7</v>
      </c>
      <c r="G3" s="7" t="s">
        <v>8</v>
      </c>
      <c r="H3" s="9" t="s">
        <v>9</v>
      </c>
      <c r="I3" s="9" t="s">
        <v>10</v>
      </c>
      <c r="J3" s="8" t="s">
        <v>11</v>
      </c>
      <c r="K3" s="9" t="s">
        <v>12</v>
      </c>
    </row>
    <row r="4" s="1" customFormat="1" ht="78" customHeight="1" spans="1:11">
      <c r="A4" s="7">
        <v>1</v>
      </c>
      <c r="B4" s="8" t="s">
        <v>13</v>
      </c>
      <c r="C4" s="8" t="s">
        <v>14</v>
      </c>
      <c r="D4" s="8" t="s">
        <v>15</v>
      </c>
      <c r="E4" s="10" t="str">
        <f>_xlfn.DISPIMG("ID_4574D04C00054ADCB22A62E9E616DD7F",1)</f>
        <v>=DISPIMG("ID_4574D04C00054ADCB22A62E9E616DD7F",1)</v>
      </c>
      <c r="F4" s="8" t="s">
        <v>16</v>
      </c>
      <c r="G4" s="7">
        <v>29</v>
      </c>
      <c r="H4" s="9"/>
      <c r="I4" s="9">
        <f>G4*H4</f>
        <v>0</v>
      </c>
      <c r="J4" s="11" t="s">
        <v>17</v>
      </c>
      <c r="K4" s="12" t="s">
        <v>18</v>
      </c>
    </row>
    <row r="5" s="1" customFormat="1" ht="102" customHeight="1" spans="1:11">
      <c r="A5" s="7">
        <v>2</v>
      </c>
      <c r="B5" s="8" t="s">
        <v>13</v>
      </c>
      <c r="C5" s="8" t="s">
        <v>19</v>
      </c>
      <c r="D5" s="8" t="s">
        <v>15</v>
      </c>
      <c r="E5" s="10" t="str">
        <f>_xlfn.DISPIMG("ID_4574D04C00054ADCB22A62E9E616DD7F",1)</f>
        <v>=DISPIMG("ID_4574D04C00054ADCB22A62E9E616DD7F",1)</v>
      </c>
      <c r="F5" s="8" t="s">
        <v>16</v>
      </c>
      <c r="G5" s="7">
        <v>42</v>
      </c>
      <c r="H5" s="9"/>
      <c r="I5" s="9">
        <f t="shared" ref="I5:I29" si="0">G5*H5</f>
        <v>0</v>
      </c>
      <c r="J5" s="11" t="s">
        <v>20</v>
      </c>
      <c r="K5" s="12" t="s">
        <v>18</v>
      </c>
    </row>
    <row r="6" s="1" customFormat="1" ht="91" customHeight="1" spans="1:11">
      <c r="A6" s="7">
        <v>3</v>
      </c>
      <c r="B6" s="8" t="s">
        <v>21</v>
      </c>
      <c r="C6" s="8" t="s">
        <v>22</v>
      </c>
      <c r="D6" s="8" t="s">
        <v>15</v>
      </c>
      <c r="E6" s="8"/>
      <c r="F6" s="8" t="s">
        <v>16</v>
      </c>
      <c r="G6" s="7">
        <v>6</v>
      </c>
      <c r="H6" s="9"/>
      <c r="I6" s="9">
        <f t="shared" si="0"/>
        <v>0</v>
      </c>
      <c r="J6" s="11" t="s">
        <v>23</v>
      </c>
      <c r="K6" s="12" t="s">
        <v>18</v>
      </c>
    </row>
    <row r="7" s="1" customFormat="1" ht="89" customHeight="1" spans="1:11">
      <c r="A7" s="7">
        <v>4</v>
      </c>
      <c r="B7" s="8" t="s">
        <v>24</v>
      </c>
      <c r="C7" s="8" t="s">
        <v>25</v>
      </c>
      <c r="D7" s="8" t="s">
        <v>15</v>
      </c>
      <c r="E7" s="8"/>
      <c r="F7" s="8" t="s">
        <v>16</v>
      </c>
      <c r="G7" s="7">
        <v>34</v>
      </c>
      <c r="H7" s="9"/>
      <c r="I7" s="9">
        <f t="shared" si="0"/>
        <v>0</v>
      </c>
      <c r="J7" s="11" t="s">
        <v>26</v>
      </c>
      <c r="K7" s="12" t="s">
        <v>18</v>
      </c>
    </row>
    <row r="8" s="1" customFormat="1" ht="107" customHeight="1" spans="1:11">
      <c r="A8" s="7">
        <v>5</v>
      </c>
      <c r="B8" s="8" t="s">
        <v>27</v>
      </c>
      <c r="C8" s="8" t="s">
        <v>28</v>
      </c>
      <c r="D8" s="8" t="s">
        <v>15</v>
      </c>
      <c r="E8" s="8"/>
      <c r="F8" s="8" t="s">
        <v>16</v>
      </c>
      <c r="G8" s="7">
        <v>47</v>
      </c>
      <c r="H8" s="9"/>
      <c r="I8" s="9">
        <f t="shared" si="0"/>
        <v>0</v>
      </c>
      <c r="J8" s="11" t="s">
        <v>29</v>
      </c>
      <c r="K8" s="12" t="s">
        <v>18</v>
      </c>
    </row>
    <row r="9" s="1" customFormat="1" ht="96" customHeight="1" spans="1:11">
      <c r="A9" s="7">
        <v>6</v>
      </c>
      <c r="B9" s="8" t="s">
        <v>30</v>
      </c>
      <c r="C9" s="8" t="s">
        <v>31</v>
      </c>
      <c r="D9" s="8" t="s">
        <v>15</v>
      </c>
      <c r="E9" s="10" t="str">
        <f>_xlfn.DISPIMG("ID_648FBDCF3C2D4C12884899496A4D7752",1)</f>
        <v>=DISPIMG("ID_648FBDCF3C2D4C12884899496A4D7752",1)</v>
      </c>
      <c r="F9" s="8" t="s">
        <v>16</v>
      </c>
      <c r="G9" s="7">
        <v>1</v>
      </c>
      <c r="H9" s="9"/>
      <c r="I9" s="9">
        <f t="shared" si="0"/>
        <v>0</v>
      </c>
      <c r="J9" s="11" t="s">
        <v>32</v>
      </c>
      <c r="K9" s="12" t="s">
        <v>18</v>
      </c>
    </row>
    <row r="10" s="1" customFormat="1" ht="79" customHeight="1" spans="1:11">
      <c r="A10" s="7">
        <v>7</v>
      </c>
      <c r="B10" s="8" t="s">
        <v>33</v>
      </c>
      <c r="C10" s="8" t="s">
        <v>34</v>
      </c>
      <c r="D10" s="8" t="s">
        <v>35</v>
      </c>
      <c r="E10" s="8"/>
      <c r="F10" s="8" t="s">
        <v>16</v>
      </c>
      <c r="G10" s="7">
        <v>1</v>
      </c>
      <c r="H10" s="9"/>
      <c r="I10" s="9">
        <f t="shared" si="0"/>
        <v>0</v>
      </c>
      <c r="J10" s="11" t="s">
        <v>36</v>
      </c>
      <c r="K10" s="12" t="s">
        <v>18</v>
      </c>
    </row>
    <row r="11" s="1" customFormat="1" ht="81" customHeight="1" spans="1:11">
      <c r="A11" s="7">
        <v>8</v>
      </c>
      <c r="B11" s="8" t="s">
        <v>33</v>
      </c>
      <c r="C11" s="8" t="s">
        <v>37</v>
      </c>
      <c r="D11" s="8" t="s">
        <v>37</v>
      </c>
      <c r="E11" s="8"/>
      <c r="F11" s="8" t="s">
        <v>16</v>
      </c>
      <c r="G11" s="7">
        <v>1</v>
      </c>
      <c r="H11" s="9"/>
      <c r="I11" s="9">
        <f t="shared" si="0"/>
        <v>0</v>
      </c>
      <c r="J11" s="11" t="s">
        <v>38</v>
      </c>
      <c r="K11" s="12" t="s">
        <v>18</v>
      </c>
    </row>
    <row r="12" s="1" customFormat="1" ht="59" customHeight="1" spans="1:11">
      <c r="A12" s="7">
        <v>9</v>
      </c>
      <c r="B12" s="8" t="s">
        <v>39</v>
      </c>
      <c r="C12" s="8" t="s">
        <v>40</v>
      </c>
      <c r="D12" s="8" t="s">
        <v>41</v>
      </c>
      <c r="E12" s="10" t="str">
        <f>_xlfn.DISPIMG("ID_814D350DBA354FB7AAD84DC9B255166A",1)</f>
        <v>=DISPIMG("ID_814D350DBA354FB7AAD84DC9B255166A",1)</v>
      </c>
      <c r="F12" s="8" t="s">
        <v>16</v>
      </c>
      <c r="G12" s="7">
        <v>1</v>
      </c>
      <c r="H12" s="9"/>
      <c r="I12" s="9">
        <f t="shared" si="0"/>
        <v>0</v>
      </c>
      <c r="J12" s="11" t="s">
        <v>42</v>
      </c>
      <c r="K12" s="12" t="s">
        <v>18</v>
      </c>
    </row>
    <row r="13" s="1" customFormat="1" ht="66" customHeight="1" spans="1:11">
      <c r="A13" s="7">
        <v>10</v>
      </c>
      <c r="B13" s="8" t="s">
        <v>43</v>
      </c>
      <c r="C13" s="8" t="s">
        <v>44</v>
      </c>
      <c r="D13" s="8" t="s">
        <v>15</v>
      </c>
      <c r="E13" s="8" t="str">
        <f>_xlfn.DISPIMG("ID_68ADC5E2C0A54FC3BD85FB7E02F4811E",1)</f>
        <v>=DISPIMG("ID_68ADC5E2C0A54FC3BD85FB7E02F4811E",1)</v>
      </c>
      <c r="F13" s="8" t="s">
        <v>16</v>
      </c>
      <c r="G13" s="7">
        <v>1</v>
      </c>
      <c r="H13" s="9"/>
      <c r="I13" s="9">
        <f t="shared" si="0"/>
        <v>0</v>
      </c>
      <c r="J13" s="11" t="s">
        <v>45</v>
      </c>
      <c r="K13" s="12" t="s">
        <v>18</v>
      </c>
    </row>
    <row r="14" s="1" customFormat="1" ht="52" customHeight="1" spans="1:11">
      <c r="A14" s="7">
        <v>11</v>
      </c>
      <c r="B14" s="8" t="s">
        <v>43</v>
      </c>
      <c r="C14" s="8" t="s">
        <v>46</v>
      </c>
      <c r="D14" s="8" t="s">
        <v>15</v>
      </c>
      <c r="E14" s="8" t="str">
        <f>_xlfn.DISPIMG("ID_68ADC5E2C0A54FC3BD85FB7E02F4811E",1)</f>
        <v>=DISPIMG("ID_68ADC5E2C0A54FC3BD85FB7E02F4811E",1)</v>
      </c>
      <c r="F14" s="8" t="s">
        <v>16</v>
      </c>
      <c r="G14" s="7">
        <v>1</v>
      </c>
      <c r="H14" s="9"/>
      <c r="I14" s="9">
        <f t="shared" si="0"/>
        <v>0</v>
      </c>
      <c r="J14" s="11" t="s">
        <v>47</v>
      </c>
      <c r="K14" s="12" t="s">
        <v>18</v>
      </c>
    </row>
    <row r="15" s="1" customFormat="1" ht="53" customHeight="1" spans="1:11">
      <c r="A15" s="7">
        <v>12</v>
      </c>
      <c r="B15" s="8" t="s">
        <v>48</v>
      </c>
      <c r="C15" s="8" t="s">
        <v>49</v>
      </c>
      <c r="D15" s="8" t="s">
        <v>15</v>
      </c>
      <c r="E15" s="8" t="str">
        <f>_xlfn.DISPIMG("ID_37EEB09AA4D84567A6EF43072F6EADC4",1)</f>
        <v>=DISPIMG("ID_37EEB09AA4D84567A6EF43072F6EADC4",1)</v>
      </c>
      <c r="F15" s="8" t="s">
        <v>50</v>
      </c>
      <c r="G15" s="7">
        <v>1</v>
      </c>
      <c r="H15" s="9"/>
      <c r="I15" s="9">
        <f t="shared" si="0"/>
        <v>0</v>
      </c>
      <c r="J15" s="11" t="s">
        <v>45</v>
      </c>
      <c r="K15" s="12" t="s">
        <v>18</v>
      </c>
    </row>
    <row r="16" s="1" customFormat="1" ht="76" customHeight="1" spans="1:11">
      <c r="A16" s="7">
        <v>13</v>
      </c>
      <c r="B16" s="8" t="s">
        <v>51</v>
      </c>
      <c r="C16" s="13" t="s">
        <v>52</v>
      </c>
      <c r="D16" s="8" t="s">
        <v>52</v>
      </c>
      <c r="E16" s="8"/>
      <c r="F16" s="8" t="s">
        <v>53</v>
      </c>
      <c r="G16" s="7">
        <v>294</v>
      </c>
      <c r="H16" s="9"/>
      <c r="I16" s="9">
        <f t="shared" si="0"/>
        <v>0</v>
      </c>
      <c r="J16" s="11" t="s">
        <v>54</v>
      </c>
      <c r="K16" s="12" t="s">
        <v>18</v>
      </c>
    </row>
    <row r="17" s="1" customFormat="1" ht="52" customHeight="1" spans="1:11">
      <c r="A17" s="7">
        <v>14</v>
      </c>
      <c r="B17" s="8" t="s">
        <v>55</v>
      </c>
      <c r="C17" s="8" t="s">
        <v>15</v>
      </c>
      <c r="D17" s="8" t="s">
        <v>15</v>
      </c>
      <c r="E17" s="10" t="str">
        <f>_xlfn.DISPIMG("ID_4F71D9C0C33A417590558BDD8D07309F",1)</f>
        <v>=DISPIMG("ID_4F71D9C0C33A417590558BDD8D07309F",1)</v>
      </c>
      <c r="F17" s="8" t="s">
        <v>56</v>
      </c>
      <c r="G17" s="7">
        <v>96</v>
      </c>
      <c r="H17" s="14"/>
      <c r="I17" s="9">
        <f t="shared" si="0"/>
        <v>0</v>
      </c>
      <c r="J17" s="11" t="s">
        <v>57</v>
      </c>
      <c r="K17" s="12" t="s">
        <v>18</v>
      </c>
    </row>
    <row r="18" s="1" customFormat="1" ht="53" customHeight="1" spans="1:11">
      <c r="A18" s="7">
        <v>15</v>
      </c>
      <c r="B18" s="8" t="s">
        <v>58</v>
      </c>
      <c r="C18" s="8" t="s">
        <v>15</v>
      </c>
      <c r="D18" s="8" t="s">
        <v>15</v>
      </c>
      <c r="E18" s="10" t="str">
        <f>_xlfn.DISPIMG("ID_FC7647E41F9747E68A3EC7CFDB4387FD",1)</f>
        <v>=DISPIMG("ID_FC7647E41F9747E68A3EC7CFDB4387FD",1)</v>
      </c>
      <c r="F18" s="8" t="s">
        <v>56</v>
      </c>
      <c r="G18" s="7">
        <v>95</v>
      </c>
      <c r="H18" s="14"/>
      <c r="I18" s="9">
        <f t="shared" si="0"/>
        <v>0</v>
      </c>
      <c r="J18" s="11" t="s">
        <v>57</v>
      </c>
      <c r="K18" s="12" t="s">
        <v>18</v>
      </c>
    </row>
    <row r="19" s="1" customFormat="1" ht="50" customHeight="1" spans="1:11">
      <c r="A19" s="7">
        <v>16</v>
      </c>
      <c r="B19" s="8" t="s">
        <v>59</v>
      </c>
      <c r="C19" s="8" t="s">
        <v>15</v>
      </c>
      <c r="D19" s="8" t="s">
        <v>15</v>
      </c>
      <c r="E19" s="10" t="str">
        <f>_xlfn.DISPIMG("ID_8EDABD3955ED4FCB801A7ABA4AB77E34",1)</f>
        <v>=DISPIMG("ID_8EDABD3955ED4FCB801A7ABA4AB77E34",1)</v>
      </c>
      <c r="F19" s="8" t="s">
        <v>56</v>
      </c>
      <c r="G19" s="7">
        <v>94</v>
      </c>
      <c r="H19" s="14"/>
      <c r="I19" s="9">
        <f t="shared" si="0"/>
        <v>0</v>
      </c>
      <c r="J19" s="11" t="s">
        <v>57</v>
      </c>
      <c r="K19" s="12" t="s">
        <v>18</v>
      </c>
    </row>
    <row r="20" s="1" customFormat="1" ht="86" customHeight="1" spans="1:11">
      <c r="A20" s="7">
        <v>17</v>
      </c>
      <c r="B20" s="8" t="s">
        <v>60</v>
      </c>
      <c r="C20" s="8" t="s">
        <v>15</v>
      </c>
      <c r="D20" s="8" t="s">
        <v>15</v>
      </c>
      <c r="E20" s="10" t="str">
        <f>_xlfn.DISPIMG("ID_4F71D9C0C33A417590558BDD8D07309F",1)</f>
        <v>=DISPIMG("ID_4F71D9C0C33A417590558BDD8D07309F",1)</v>
      </c>
      <c r="F20" s="8" t="s">
        <v>56</v>
      </c>
      <c r="G20" s="7">
        <v>76</v>
      </c>
      <c r="H20" s="14"/>
      <c r="I20" s="9">
        <f t="shared" si="0"/>
        <v>0</v>
      </c>
      <c r="J20" s="11" t="s">
        <v>61</v>
      </c>
      <c r="K20" s="12" t="s">
        <v>18</v>
      </c>
    </row>
    <row r="21" s="1" customFormat="1" ht="90" customHeight="1" spans="1:11">
      <c r="A21" s="7">
        <v>18</v>
      </c>
      <c r="B21" s="8" t="s">
        <v>62</v>
      </c>
      <c r="C21" s="8" t="s">
        <v>15</v>
      </c>
      <c r="D21" s="8" t="s">
        <v>15</v>
      </c>
      <c r="E21" s="10" t="str">
        <f>_xlfn.DISPIMG("ID_49D89D89919B43D69038487F10F2EE1A",1)</f>
        <v>=DISPIMG("ID_49D89D89919B43D69038487F10F2EE1A",1)</v>
      </c>
      <c r="F21" s="8" t="s">
        <v>56</v>
      </c>
      <c r="G21" s="7">
        <v>75</v>
      </c>
      <c r="H21" s="14"/>
      <c r="I21" s="9">
        <f t="shared" si="0"/>
        <v>0</v>
      </c>
      <c r="J21" s="11" t="s">
        <v>61</v>
      </c>
      <c r="K21" s="12" t="s">
        <v>18</v>
      </c>
    </row>
    <row r="22" s="1" customFormat="1" ht="53" customHeight="1" spans="1:11">
      <c r="A22" s="7">
        <v>19</v>
      </c>
      <c r="B22" s="8" t="s">
        <v>63</v>
      </c>
      <c r="C22" s="8" t="s">
        <v>15</v>
      </c>
      <c r="D22" s="8" t="s">
        <v>52</v>
      </c>
      <c r="E22" s="8" t="str">
        <f>_xlfn.DISPIMG("ID_3C05E522B5EF4B7B959145CDE87C123D",1)</f>
        <v>=DISPIMG("ID_3C05E522B5EF4B7B959145CDE87C123D",1)</v>
      </c>
      <c r="F22" s="8" t="s">
        <v>56</v>
      </c>
      <c r="G22" s="7">
        <v>218</v>
      </c>
      <c r="H22" s="14"/>
      <c r="I22" s="9">
        <f t="shared" si="0"/>
        <v>0</v>
      </c>
      <c r="J22" s="11" t="s">
        <v>64</v>
      </c>
      <c r="K22" s="12" t="s">
        <v>18</v>
      </c>
    </row>
    <row r="23" s="1" customFormat="1" ht="57" customHeight="1" spans="1:11">
      <c r="A23" s="7">
        <v>20</v>
      </c>
      <c r="B23" s="8" t="s">
        <v>65</v>
      </c>
      <c r="C23" s="8" t="s">
        <v>15</v>
      </c>
      <c r="D23" s="8" t="s">
        <v>52</v>
      </c>
      <c r="E23" s="10" t="str">
        <f>_xlfn.DISPIMG("ID_FD26364667064E5F8A0AEC32822E104A",1)</f>
        <v>=DISPIMG("ID_FD26364667064E5F8A0AEC32822E104A",1)</v>
      </c>
      <c r="F23" s="8" t="s">
        <v>66</v>
      </c>
      <c r="G23" s="7">
        <v>70</v>
      </c>
      <c r="H23" s="14"/>
      <c r="I23" s="9">
        <f t="shared" si="0"/>
        <v>0</v>
      </c>
      <c r="J23" s="11" t="s">
        <v>64</v>
      </c>
      <c r="K23" s="12" t="s">
        <v>18</v>
      </c>
    </row>
    <row r="24" s="1" customFormat="1" ht="47" customHeight="1" spans="1:11">
      <c r="A24" s="7">
        <v>21</v>
      </c>
      <c r="B24" s="8" t="s">
        <v>51</v>
      </c>
      <c r="C24" s="8" t="s">
        <v>15</v>
      </c>
      <c r="D24" s="8" t="s">
        <v>52</v>
      </c>
      <c r="E24" s="8"/>
      <c r="F24" s="8" t="s">
        <v>53</v>
      </c>
      <c r="G24" s="7">
        <v>36</v>
      </c>
      <c r="H24" s="14"/>
      <c r="I24" s="9">
        <f t="shared" si="0"/>
        <v>0</v>
      </c>
      <c r="J24" s="11" t="s">
        <v>67</v>
      </c>
      <c r="K24" s="12" t="s">
        <v>18</v>
      </c>
    </row>
    <row r="25" s="1" customFormat="1" ht="68" customHeight="1" spans="1:11">
      <c r="A25" s="7">
        <v>22</v>
      </c>
      <c r="B25" s="8" t="s">
        <v>68</v>
      </c>
      <c r="C25" s="8" t="s">
        <v>69</v>
      </c>
      <c r="D25" s="8" t="s">
        <v>70</v>
      </c>
      <c r="E25" s="8" t="str">
        <f>_xlfn.DISPIMG("ID_68ADC5E2C0A54FC3BD85FB7E02F4811E",1)</f>
        <v>=DISPIMG("ID_68ADC5E2C0A54FC3BD85FB7E02F4811E",1)</v>
      </c>
      <c r="F25" s="8" t="s">
        <v>16</v>
      </c>
      <c r="G25" s="7">
        <v>2</v>
      </c>
      <c r="H25" s="14"/>
      <c r="I25" s="9">
        <f t="shared" si="0"/>
        <v>0</v>
      </c>
      <c r="J25" s="11" t="s">
        <v>71</v>
      </c>
      <c r="K25" s="12" t="s">
        <v>18</v>
      </c>
    </row>
    <row r="26" s="1" customFormat="1" ht="69" customHeight="1" spans="1:11">
      <c r="A26" s="7">
        <v>23</v>
      </c>
      <c r="B26" s="8" t="s">
        <v>72</v>
      </c>
      <c r="C26" s="8" t="s">
        <v>73</v>
      </c>
      <c r="D26" s="8" t="s">
        <v>74</v>
      </c>
      <c r="E26" s="8"/>
      <c r="F26" s="8" t="s">
        <v>16</v>
      </c>
      <c r="G26" s="7">
        <v>17</v>
      </c>
      <c r="H26" s="14"/>
      <c r="I26" s="9">
        <f t="shared" si="0"/>
        <v>0</v>
      </c>
      <c r="J26" s="11" t="s">
        <v>75</v>
      </c>
      <c r="K26" s="12" t="s">
        <v>18</v>
      </c>
    </row>
    <row r="27" s="1" customFormat="1" ht="84" customHeight="1" spans="1:11">
      <c r="A27" s="7">
        <v>24</v>
      </c>
      <c r="B27" s="8" t="s">
        <v>33</v>
      </c>
      <c r="C27" s="8" t="s">
        <v>76</v>
      </c>
      <c r="D27" s="8" t="s">
        <v>35</v>
      </c>
      <c r="E27" s="8"/>
      <c r="F27" s="8" t="s">
        <v>16</v>
      </c>
      <c r="G27" s="7">
        <v>2</v>
      </c>
      <c r="H27" s="14"/>
      <c r="I27" s="9">
        <f t="shared" si="0"/>
        <v>0</v>
      </c>
      <c r="J27" s="15" t="s">
        <v>77</v>
      </c>
      <c r="K27" s="12" t="s">
        <v>18</v>
      </c>
    </row>
    <row r="28" s="1" customFormat="1" ht="89" customHeight="1" spans="1:11">
      <c r="A28" s="7">
        <v>25</v>
      </c>
      <c r="B28" s="8" t="s">
        <v>78</v>
      </c>
      <c r="C28" s="8"/>
      <c r="D28" s="8"/>
      <c r="E28" s="8"/>
      <c r="F28" s="8" t="s">
        <v>79</v>
      </c>
      <c r="G28" s="7">
        <v>76</v>
      </c>
      <c r="H28" s="14"/>
      <c r="I28" s="9">
        <f t="shared" si="0"/>
        <v>0</v>
      </c>
      <c r="J28" s="11" t="s">
        <v>80</v>
      </c>
      <c r="K28" s="12" t="s">
        <v>81</v>
      </c>
    </row>
    <row r="29" s="1" customFormat="1" ht="91" customHeight="1" spans="1:11">
      <c r="A29" s="7">
        <v>26</v>
      </c>
      <c r="B29" s="8" t="s">
        <v>82</v>
      </c>
      <c r="C29" s="8"/>
      <c r="D29" s="8"/>
      <c r="E29" s="8"/>
      <c r="F29" s="8" t="s">
        <v>79</v>
      </c>
      <c r="G29" s="7">
        <v>19</v>
      </c>
      <c r="H29" s="14"/>
      <c r="I29" s="9">
        <f t="shared" si="0"/>
        <v>0</v>
      </c>
      <c r="J29" s="11" t="s">
        <v>80</v>
      </c>
      <c r="K29" s="12" t="s">
        <v>83</v>
      </c>
    </row>
    <row r="30" s="1" customFormat="1" ht="23" customHeight="1" spans="1:11">
      <c r="A30" s="16" t="s">
        <v>84</v>
      </c>
      <c r="B30" s="17"/>
      <c r="C30" s="18"/>
      <c r="D30" s="18"/>
      <c r="E30" s="18"/>
      <c r="F30" s="18"/>
      <c r="G30" s="18"/>
      <c r="H30" s="18"/>
      <c r="I30" s="9">
        <f>SUM(I4:I29)</f>
        <v>0</v>
      </c>
      <c r="J30" s="19"/>
      <c r="K30" s="19"/>
    </row>
    <row r="32" spans="1:11">
      <c r="B32" s="4" t="s">
        <v>85</v>
      </c>
      <c r="C32" s="4"/>
      <c r="D32" s="4"/>
      <c r="E32" s="4"/>
      <c r="F32" s="4"/>
      <c r="G32" s="4"/>
      <c r="H32" s="4"/>
      <c r="I32" s="4"/>
    </row>
    <row r="33" ht="40" customHeight="1" spans="2:9">
      <c r="B33" s="4" t="s">
        <v>86</v>
      </c>
      <c r="C33" s="4"/>
      <c r="D33" s="4"/>
      <c r="E33" s="4"/>
      <c r="F33" s="4"/>
      <c r="G33" s="4"/>
      <c r="H33" s="4"/>
      <c r="I33" s="4"/>
    </row>
    <row r="34" ht="40" customHeight="1" spans="2:9">
      <c r="B34" s="4" t="s">
        <v>87</v>
      </c>
      <c r="C34" s="4"/>
      <c r="D34" s="4"/>
      <c r="E34" s="4"/>
      <c r="F34" s="4"/>
      <c r="G34" s="4"/>
      <c r="H34" s="4"/>
      <c r="I34" s="4"/>
    </row>
    <row r="35" ht="40" customHeight="1" spans="2:9">
      <c r="B35" s="4" t="s">
        <v>88</v>
      </c>
      <c r="C35" s="4"/>
      <c r="D35" s="4"/>
      <c r="E35" s="4"/>
      <c r="F35" s="4"/>
      <c r="G35" s="4"/>
      <c r="H35" s="4"/>
      <c r="I35" s="4"/>
    </row>
    <row r="36" ht="40" customHeight="1" spans="2:9">
      <c r="B36" s="4" t="s">
        <v>89</v>
      </c>
      <c r="C36" s="4"/>
      <c r="D36" s="4"/>
      <c r="E36" s="4"/>
      <c r="F36" s="4"/>
      <c r="G36" s="4"/>
      <c r="H36" s="4"/>
      <c r="I36" s="4"/>
    </row>
  </sheetData>
  <mergeCells count="8">
    <mergeCell ref="A1:K1"/>
    <mergeCell ref="A2:K2"/>
    <mergeCell ref="A30:B30"/>
    <mergeCell ref="B32:J32"/>
    <mergeCell ref="B33:J33"/>
    <mergeCell ref="B34:J34"/>
    <mergeCell ref="B35:J35"/>
    <mergeCell ref="B36:J36"/>
  </mergeCells>
  <pageMargins left="1.10208333333333" right="0.75" top="0.629861111111111" bottom="0.590277777777778" header="0.5" footer="0.511805555555556"/>
  <pageSetup paperSize="9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xsgy</dc:creator>
  <cp:lastModifiedBy>李晓武</cp:lastModifiedBy>
  <dcterms:created xsi:type="dcterms:W3CDTF">2026-04-22T02:24:00Z</dcterms:created>
  <dcterms:modified xsi:type="dcterms:W3CDTF">2026-06-18T06:34:15Z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D9D7B7D1A4DE4D29BD1BEE8EB1104622_13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